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200" windowHeight="7710"/>
  </bookViews>
  <sheets>
    <sheet name="Storm Water" sheetId="1" r:id="rId1"/>
    <sheet name="Sheet1" sheetId="2" state="hidden" r:id="rId2"/>
  </sheets>
  <definedNames>
    <definedName name="_xlnm.Print_Area" localSheetId="0">'Storm Water'!$A$1:$N$38</definedName>
    <definedName name="solver_adj" localSheetId="0" hidden="1">'Storm Water'!$D$32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'Storm Water'!$D$33</definedName>
    <definedName name="solver_pre" localSheetId="0" hidden="1">0.000001</definedName>
    <definedName name="solver_rbv" localSheetId="0" hidden="1">2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</definedName>
    <definedName name="solver_ver" localSheetId="0" hidden="1">3</definedName>
  </definedNames>
  <calcPr calcId="145621"/>
</workbook>
</file>

<file path=xl/calcChain.xml><?xml version="1.0" encoding="utf-8"?>
<calcChain xmlns="http://schemas.openxmlformats.org/spreadsheetml/2006/main">
  <c r="B12" i="1" l="1"/>
  <c r="G23" i="1" l="1"/>
  <c r="G22" i="1"/>
  <c r="D13" i="1"/>
  <c r="D11" i="1"/>
  <c r="G31" i="1" l="1"/>
  <c r="G32" i="1"/>
  <c r="G30" i="1"/>
  <c r="G24" i="1"/>
  <c r="B23" i="1" l="1"/>
  <c r="B24" i="1"/>
  <c r="B22" i="1"/>
  <c r="B32" i="1" l="1"/>
  <c r="B31" i="1" l="1"/>
  <c r="B30" i="1"/>
  <c r="D17" i="1"/>
  <c r="D33" i="1" l="1"/>
  <c r="D25" i="1"/>
  <c r="G33" i="1" l="1"/>
  <c r="G34" i="1" s="1"/>
  <c r="G25" i="1"/>
  <c r="G26" i="1" s="1"/>
  <c r="B25" i="1"/>
  <c r="B26" i="1" s="1"/>
  <c r="D26" i="1"/>
  <c r="D34" i="1"/>
  <c r="D12" i="1" s="1"/>
  <c r="B33" i="1"/>
  <c r="B34" i="1" s="1"/>
  <c r="G36" i="1" l="1"/>
</calcChain>
</file>

<file path=xl/sharedStrings.xml><?xml version="1.0" encoding="utf-8"?>
<sst xmlns="http://schemas.openxmlformats.org/spreadsheetml/2006/main" count="140" uniqueCount="95">
  <si>
    <t>Location</t>
  </si>
  <si>
    <t>Paved/hard surfaces</t>
  </si>
  <si>
    <t>Gravel surfaces</t>
  </si>
  <si>
    <t>Unimproved areas</t>
  </si>
  <si>
    <t>Lawn/landscaping</t>
  </si>
  <si>
    <t>Q=C*i*A</t>
  </si>
  <si>
    <t>acres</t>
  </si>
  <si>
    <t>inches</t>
  </si>
  <si>
    <t>100-year, 24-hour i</t>
  </si>
  <si>
    <t xml:space="preserve">Rational Method Co-Efficients (C) </t>
  </si>
  <si>
    <t>Gravel Area</t>
  </si>
  <si>
    <t>Unimproved Area</t>
  </si>
  <si>
    <t>Lawn/Landscaping</t>
  </si>
  <si>
    <t>Total Area/Lot Size</t>
  </si>
  <si>
    <t>EQ#</t>
  </si>
  <si>
    <t>County</t>
  </si>
  <si>
    <t>Pre-Development Characteristics</t>
  </si>
  <si>
    <t>Post-Development Characteristics</t>
  </si>
  <si>
    <t>Total</t>
  </si>
  <si>
    <t>(volume)</t>
  </si>
  <si>
    <t>V=</t>
  </si>
  <si>
    <t>ΔV=</t>
  </si>
  <si>
    <t>Paved/House Area</t>
  </si>
  <si>
    <t xml:space="preserve"> = input field</t>
  </si>
  <si>
    <t>Lot/Area No.</t>
  </si>
  <si>
    <t>Sudivision Name</t>
  </si>
  <si>
    <r>
      <t>ft</t>
    </r>
    <r>
      <rPr>
        <vertAlign val="superscript"/>
        <sz val="14"/>
        <color theme="1"/>
        <rFont val="Calibri"/>
        <family val="2"/>
        <scheme val="minor"/>
      </rPr>
      <t>2</t>
    </r>
  </si>
  <si>
    <r>
      <t>ft</t>
    </r>
    <r>
      <rPr>
        <vertAlign val="superscript"/>
        <sz val="14"/>
        <color theme="1"/>
        <rFont val="Calibri"/>
        <family val="2"/>
        <scheme val="minor"/>
      </rPr>
      <t>3</t>
    </r>
  </si>
  <si>
    <r>
      <t>V</t>
    </r>
    <r>
      <rPr>
        <vertAlign val="subscript"/>
        <sz val="14"/>
        <color theme="1"/>
        <rFont val="Calibri"/>
        <family val="2"/>
        <scheme val="minor"/>
      </rPr>
      <t>Total</t>
    </r>
    <r>
      <rPr>
        <sz val="14"/>
        <color theme="1"/>
        <rFont val="Calibri"/>
        <family val="2"/>
        <scheme val="minor"/>
      </rPr>
      <t>=</t>
    </r>
  </si>
  <si>
    <t>acres  =</t>
  </si>
  <si>
    <t>Max. Slope on Lot</t>
  </si>
  <si>
    <t xml:space="preserve">100-year, 24-hour, i  </t>
  </si>
  <si>
    <t>Impervious Surfaces</t>
  </si>
  <si>
    <t>%</t>
  </si>
  <si>
    <t>Yes</t>
  </si>
  <si>
    <t>No</t>
  </si>
  <si>
    <t>Will Alter Off-site  Pass-Through?</t>
  </si>
  <si>
    <t>Beaverhead County</t>
  </si>
  <si>
    <t>Big Horn County</t>
  </si>
  <si>
    <t>Blaine County</t>
  </si>
  <si>
    <t>Chouteau County</t>
  </si>
  <si>
    <t>Broadwater County</t>
  </si>
  <si>
    <t>Carbon County</t>
  </si>
  <si>
    <t>Carter County</t>
  </si>
  <si>
    <t>Fallon County</t>
  </si>
  <si>
    <t>Cascade County</t>
  </si>
  <si>
    <t>Custer County</t>
  </si>
  <si>
    <t>Daniels County</t>
  </si>
  <si>
    <t>Dawson County</t>
  </si>
  <si>
    <t>Deer Lodge County</t>
  </si>
  <si>
    <t>Fergus County</t>
  </si>
  <si>
    <t>Flathead County</t>
  </si>
  <si>
    <t>Missoula County</t>
  </si>
  <si>
    <t>Gallatin County</t>
  </si>
  <si>
    <t>Garfield County</t>
  </si>
  <si>
    <t>Glacier County</t>
  </si>
  <si>
    <t>Teton County</t>
  </si>
  <si>
    <t>Golden Valley County</t>
  </si>
  <si>
    <t>Granite County</t>
  </si>
  <si>
    <t>Hill County</t>
  </si>
  <si>
    <t>Jefferson County</t>
  </si>
  <si>
    <t>Judith Basin County</t>
  </si>
  <si>
    <t>Lake County</t>
  </si>
  <si>
    <t>Lewis and Clark County</t>
  </si>
  <si>
    <t>Liberty County</t>
  </si>
  <si>
    <t>Lincoln County</t>
  </si>
  <si>
    <t>McCone County</t>
  </si>
  <si>
    <t>Madison County</t>
  </si>
  <si>
    <t>Meagher County</t>
  </si>
  <si>
    <t>Mineral County</t>
  </si>
  <si>
    <t>Musselshell County</t>
  </si>
  <si>
    <t>Park County</t>
  </si>
  <si>
    <t>Petroleum County</t>
  </si>
  <si>
    <t>Phillips County</t>
  </si>
  <si>
    <t>Pondera County</t>
  </si>
  <si>
    <t>Powder River County</t>
  </si>
  <si>
    <t>Powell County</t>
  </si>
  <si>
    <t>Prairie County</t>
  </si>
  <si>
    <t>Ravalli County</t>
  </si>
  <si>
    <t>Richland County</t>
  </si>
  <si>
    <t>Roosevelt County</t>
  </si>
  <si>
    <t>Sheridan County</t>
  </si>
  <si>
    <t>Rosebud County</t>
  </si>
  <si>
    <t>Sanders County</t>
  </si>
  <si>
    <t>Valley County</t>
  </si>
  <si>
    <t>Silver Bow County</t>
  </si>
  <si>
    <t>Stillwater County</t>
  </si>
  <si>
    <t>Sweet Grass County</t>
  </si>
  <si>
    <t>Toole County</t>
  </si>
  <si>
    <t>Treasure County</t>
  </si>
  <si>
    <t>Wheatland County</t>
  </si>
  <si>
    <t>Wibaux County</t>
  </si>
  <si>
    <t>Yellowstone County</t>
  </si>
  <si>
    <t>Increase in Runoff Volume (Minimum Retention Pond Size)</t>
  </si>
  <si>
    <t>Appendix F:  Simplified Storm Drainage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</si>
</sst>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%"/>
  </numFmts>
  <fonts count="9" x14ac:knownFonts="1">
    <font>
      <sz val="11"/>
      <color theme="1"/>
      <name val="Calibri"/>
      <family val="2"/>
      <scheme val="minor"/>
    </font>
    <font>
      <sz val="30"/>
      <color rgb="FF002060"/>
      <name val="Garamond"/>
      <family val="1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perscript"/>
      <sz val="14"/>
      <color theme="1"/>
      <name val="Calibri"/>
      <family val="2"/>
      <scheme val="minor"/>
    </font>
    <font>
      <vertAlign val="subscript"/>
      <sz val="14"/>
      <color theme="1"/>
      <name val="Calibri"/>
      <family val="2"/>
      <scheme val="minor"/>
    </font>
    <font>
      <sz val="14"/>
      <color theme="1"/>
      <name val="Calibri"/>
      <family val="2"/>
    </font>
    <font>
      <sz val="36"/>
      <color rgb="FF002060"/>
      <name val="Garamond"/>
      <family val="1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88">
    <xf numFmtId="0" fontId="0" fillId="0" borderId="0" xfId="0"/>
    <xf numFmtId="0" fontId="0" fillId="2" borderId="0" xfId="0" applyFill="1"/>
    <xf numFmtId="0" fontId="0" fillId="2" borderId="0" xfId="0" applyFill="1" applyBorder="1"/>
    <xf numFmtId="0" fontId="0" fillId="2" borderId="10" xfId="0" applyFill="1" applyBorder="1"/>
    <xf numFmtId="0" fontId="2" fillId="2" borderId="0" xfId="0" applyFont="1" applyFill="1"/>
    <xf numFmtId="0" fontId="2" fillId="2" borderId="0" xfId="0" applyFont="1" applyFill="1" applyBorder="1"/>
    <xf numFmtId="0" fontId="3" fillId="2" borderId="0" xfId="0" applyFont="1" applyFill="1" applyAlignment="1">
      <alignment horizontal="right"/>
    </xf>
    <xf numFmtId="0" fontId="2" fillId="3" borderId="17" xfId="0" applyFont="1" applyFill="1" applyBorder="1"/>
    <xf numFmtId="0" fontId="2" fillId="2" borderId="21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right"/>
    </xf>
    <xf numFmtId="0" fontId="2" fillId="2" borderId="6" xfId="0" applyFont="1" applyFill="1" applyBorder="1"/>
    <xf numFmtId="0" fontId="3" fillId="2" borderId="1" xfId="0" applyFont="1" applyFill="1" applyBorder="1" applyAlignment="1">
      <alignment horizontal="right"/>
    </xf>
    <xf numFmtId="0" fontId="2" fillId="2" borderId="1" xfId="0" applyFont="1" applyFill="1" applyBorder="1"/>
    <xf numFmtId="0" fontId="2" fillId="2" borderId="7" xfId="0" applyFont="1" applyFill="1" applyBorder="1" applyAlignment="1">
      <alignment horizontal="right"/>
    </xf>
    <xf numFmtId="0" fontId="2" fillId="2" borderId="8" xfId="0" applyFont="1" applyFill="1" applyBorder="1"/>
    <xf numFmtId="0" fontId="3" fillId="2" borderId="11" xfId="0" applyFont="1" applyFill="1" applyBorder="1" applyAlignment="1">
      <alignment horizontal="right"/>
    </xf>
    <xf numFmtId="0" fontId="2" fillId="2" borderId="11" xfId="0" applyFont="1" applyFill="1" applyBorder="1"/>
    <xf numFmtId="0" fontId="2" fillId="2" borderId="13" xfId="0" applyFont="1" applyFill="1" applyBorder="1"/>
    <xf numFmtId="0" fontId="2" fillId="4" borderId="12" xfId="0" applyFont="1" applyFill="1" applyBorder="1" applyAlignment="1">
      <alignment horizontal="right"/>
    </xf>
    <xf numFmtId="0" fontId="2" fillId="4" borderId="13" xfId="0" applyFont="1" applyFill="1" applyBorder="1"/>
    <xf numFmtId="0" fontId="2" fillId="2" borderId="16" xfId="0" applyFont="1" applyFill="1" applyBorder="1" applyAlignment="1">
      <alignment horizontal="right"/>
    </xf>
    <xf numFmtId="0" fontId="2" fillId="2" borderId="16" xfId="0" applyFont="1" applyFill="1" applyBorder="1"/>
    <xf numFmtId="0" fontId="3" fillId="2" borderId="16" xfId="0" applyFont="1" applyFill="1" applyBorder="1"/>
    <xf numFmtId="0" fontId="3" fillId="2" borderId="22" xfId="0" applyFont="1" applyFill="1" applyBorder="1" applyAlignment="1">
      <alignment horizontal="right"/>
    </xf>
    <xf numFmtId="0" fontId="2" fillId="2" borderId="22" xfId="0" applyFont="1" applyFill="1" applyBorder="1"/>
    <xf numFmtId="0" fontId="2" fillId="2" borderId="23" xfId="0" applyFont="1" applyFill="1" applyBorder="1"/>
    <xf numFmtId="0" fontId="2" fillId="4" borderId="15" xfId="0" applyFont="1" applyFill="1" applyBorder="1" applyAlignment="1">
      <alignment horizontal="right"/>
    </xf>
    <xf numFmtId="0" fontId="2" fillId="4" borderId="14" xfId="0" applyFont="1" applyFill="1" applyBorder="1"/>
    <xf numFmtId="0" fontId="3" fillId="2" borderId="0" xfId="0" applyFont="1" applyFill="1" applyBorder="1" applyAlignment="1">
      <alignment horizontal="right"/>
    </xf>
    <xf numFmtId="164" fontId="3" fillId="0" borderId="0" xfId="0" applyNumberFormat="1" applyFont="1" applyFill="1" applyBorder="1"/>
    <xf numFmtId="0" fontId="2" fillId="0" borderId="0" xfId="0" applyFont="1" applyFill="1" applyBorder="1"/>
    <xf numFmtId="0" fontId="6" fillId="4" borderId="15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2" fillId="0" borderId="24" xfId="0" applyFont="1" applyFill="1" applyBorder="1" applyAlignment="1">
      <alignment horizontal="right"/>
    </xf>
    <xf numFmtId="164" fontId="3" fillId="0" borderId="24" xfId="0" applyNumberFormat="1" applyFont="1" applyFill="1" applyBorder="1"/>
    <xf numFmtId="0" fontId="2" fillId="0" borderId="24" xfId="0" applyFont="1" applyFill="1" applyBorder="1"/>
    <xf numFmtId="0" fontId="2" fillId="3" borderId="17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2" borderId="17" xfId="0" applyFont="1" applyFill="1" applyBorder="1"/>
    <xf numFmtId="0" fontId="2" fillId="3" borderId="26" xfId="0" applyFont="1" applyFill="1" applyBorder="1"/>
    <xf numFmtId="0" fontId="3" fillId="0" borderId="0" xfId="0" applyFont="1" applyFill="1"/>
    <xf numFmtId="0" fontId="2" fillId="0" borderId="0" xfId="0" applyFont="1" applyFill="1"/>
    <xf numFmtId="0" fontId="2" fillId="2" borderId="27" xfId="0" applyFont="1" applyFill="1" applyBorder="1"/>
    <xf numFmtId="0" fontId="2" fillId="2" borderId="28" xfId="0" applyFont="1" applyFill="1" applyBorder="1"/>
    <xf numFmtId="2" fontId="3" fillId="4" borderId="11" xfId="0" applyNumberFormat="1" applyFont="1" applyFill="1" applyBorder="1"/>
    <xf numFmtId="2" fontId="3" fillId="4" borderId="16" xfId="0" applyNumberFormat="1" applyFont="1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0" fillId="2" borderId="0" xfId="0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1" fillId="2" borderId="10" xfId="0" applyFont="1" applyFill="1" applyBorder="1" applyAlignment="1">
      <alignment horizontal="left" vertical="top"/>
    </xf>
    <xf numFmtId="0" fontId="3" fillId="5" borderId="30" xfId="0" applyFont="1" applyFill="1" applyBorder="1" applyAlignment="1">
      <alignment horizontal="center" wrapText="1"/>
    </xf>
    <xf numFmtId="0" fontId="3" fillId="5" borderId="24" xfId="0" applyFont="1" applyFill="1" applyBorder="1" applyAlignment="1">
      <alignment horizontal="center" wrapText="1"/>
    </xf>
    <xf numFmtId="0" fontId="3" fillId="5" borderId="31" xfId="0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left" wrapText="1"/>
    </xf>
    <xf numFmtId="0" fontId="2" fillId="2" borderId="11" xfId="0" applyFont="1" applyFill="1" applyBorder="1" applyAlignment="1">
      <alignment horizontal="left" wrapText="1"/>
    </xf>
    <xf numFmtId="0" fontId="2" fillId="2" borderId="13" xfId="0" applyFont="1" applyFill="1" applyBorder="1" applyAlignment="1">
      <alignment horizontal="left" wrapText="1"/>
    </xf>
    <xf numFmtId="0" fontId="2" fillId="2" borderId="27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left"/>
    </xf>
    <xf numFmtId="0" fontId="2" fillId="2" borderId="32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2" fillId="2" borderId="29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left"/>
    </xf>
    <xf numFmtId="0" fontId="2" fillId="2" borderId="18" xfId="0" applyFont="1" applyFill="1" applyBorder="1" applyAlignment="1">
      <alignment horizontal="left"/>
    </xf>
    <xf numFmtId="165" fontId="2" fillId="3" borderId="17" xfId="1" applyNumberFormat="1" applyFont="1" applyFill="1" applyBorder="1"/>
    <xf numFmtId="0" fontId="2" fillId="3" borderId="33" xfId="0" applyFont="1" applyFill="1" applyBorder="1"/>
    <xf numFmtId="0" fontId="2" fillId="3" borderId="27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374099</xdr:colOff>
      <xdr:row>0</xdr:row>
      <xdr:rowOff>171450</xdr:rowOff>
    </xdr:from>
    <xdr:to>
      <xdr:col>14</xdr:col>
      <xdr:colOff>429419</xdr:colOff>
      <xdr:row>2</xdr:row>
      <xdr:rowOff>173856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8199" y="171450"/>
          <a:ext cx="3398596" cy="7358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4"/>
  <sheetViews>
    <sheetView showGridLines="0" tabSelected="1" zoomScale="70" zoomScaleNormal="70" workbookViewId="0">
      <selection activeCell="B13" sqref="B13"/>
    </sheetView>
  </sheetViews>
  <sheetFormatPr defaultColWidth="9.140625" defaultRowHeight="15" x14ac:dyDescent="0.25"/>
  <cols>
    <col min="1" max="1" width="38.28515625" style="1" customWidth="1"/>
    <col min="2" max="2" width="15.5703125" style="1" bestFit="1" customWidth="1"/>
    <col min="3" max="3" width="9.42578125" style="1" bestFit="1" customWidth="1"/>
    <col min="4" max="4" width="12.7109375" style="1" customWidth="1"/>
    <col min="5" max="5" width="8.7109375" style="1" customWidth="1"/>
    <col min="6" max="6" width="10.7109375" style="1" bestFit="1" customWidth="1"/>
    <col min="7" max="7" width="12" style="1" bestFit="1" customWidth="1"/>
    <col min="8" max="8" width="9.7109375" style="1" customWidth="1"/>
    <col min="9" max="9" width="10.42578125" style="1" customWidth="1"/>
    <col min="10" max="10" width="12.28515625" style="1" customWidth="1"/>
    <col min="11" max="11" width="9.5703125" style="1" customWidth="1"/>
    <col min="12" max="12" width="10.7109375" style="1" customWidth="1"/>
    <col min="13" max="13" width="12" style="1" bestFit="1" customWidth="1"/>
    <col min="14" max="14" width="4.140625" style="1" customWidth="1"/>
    <col min="15" max="15" width="9.140625" style="1" customWidth="1"/>
    <col min="16" max="16" width="9.140625" style="1"/>
    <col min="17" max="17" width="27.140625" style="1" customWidth="1"/>
    <col min="18" max="18" width="14.28515625" style="1" customWidth="1"/>
    <col min="19" max="19" width="9.140625" style="2"/>
    <col min="20" max="16384" width="9.140625" style="1"/>
  </cols>
  <sheetData>
    <row r="1" spans="1:19" ht="43.9" customHeight="1" x14ac:dyDescent="0.25">
      <c r="A1" s="65" t="s">
        <v>94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9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1:19" x14ac:dyDescent="0.25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1:19" s="3" customFormat="1" ht="15.75" thickBot="1" x14ac:dyDescent="0.3">
      <c r="A4" s="67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S4" s="2"/>
    </row>
    <row r="5" spans="1:19" s="4" customFormat="1" ht="18.75" x14ac:dyDescent="0.3">
      <c r="S5" s="5"/>
    </row>
    <row r="6" spans="1:19" s="4" customFormat="1" ht="19.5" thickBot="1" x14ac:dyDescent="0.35">
      <c r="A6" s="6" t="s">
        <v>25</v>
      </c>
      <c r="B6" s="57"/>
      <c r="C6" s="57"/>
      <c r="D6" s="57"/>
      <c r="S6" s="5"/>
    </row>
    <row r="7" spans="1:19" s="4" customFormat="1" ht="18.75" x14ac:dyDescent="0.3">
      <c r="A7" s="6" t="s">
        <v>14</v>
      </c>
      <c r="B7" s="84"/>
      <c r="C7" s="5"/>
      <c r="D7" s="5"/>
      <c r="H7" s="68" t="s">
        <v>9</v>
      </c>
      <c r="I7" s="69"/>
      <c r="J7" s="69"/>
      <c r="K7" s="70"/>
    </row>
    <row r="8" spans="1:19" s="4" customFormat="1" ht="18.75" x14ac:dyDescent="0.3">
      <c r="A8" s="6" t="s">
        <v>15</v>
      </c>
      <c r="B8" s="85"/>
      <c r="C8" s="86"/>
      <c r="D8" s="87"/>
      <c r="H8" s="8">
        <v>0.9</v>
      </c>
      <c r="I8" s="71" t="s">
        <v>1</v>
      </c>
      <c r="J8" s="72"/>
      <c r="K8" s="73"/>
    </row>
    <row r="9" spans="1:19" s="4" customFormat="1" ht="18.75" x14ac:dyDescent="0.3">
      <c r="A9" s="6" t="s">
        <v>0</v>
      </c>
      <c r="B9" s="42"/>
      <c r="H9" s="9">
        <v>0.8</v>
      </c>
      <c r="I9" s="74" t="s">
        <v>2</v>
      </c>
      <c r="J9" s="75"/>
      <c r="K9" s="76"/>
    </row>
    <row r="10" spans="1:19" s="4" customFormat="1" ht="18.75" x14ac:dyDescent="0.3">
      <c r="A10" s="6" t="s">
        <v>24</v>
      </c>
      <c r="B10" s="7"/>
      <c r="H10" s="9">
        <v>0.1</v>
      </c>
      <c r="I10" s="77" t="s">
        <v>4</v>
      </c>
      <c r="J10" s="78"/>
      <c r="K10" s="79"/>
    </row>
    <row r="11" spans="1:19" s="4" customFormat="1" ht="19.5" thickBot="1" x14ac:dyDescent="0.35">
      <c r="A11" s="6" t="s">
        <v>30</v>
      </c>
      <c r="B11" s="7"/>
      <c r="C11" s="4" t="s">
        <v>33</v>
      </c>
      <c r="D11" s="4" t="str">
        <f>IF(B11&lt;=3,"OK","STOP, Submit a DEQ-8 Plan")</f>
        <v>OK</v>
      </c>
      <c r="H11" s="10">
        <v>0.2</v>
      </c>
      <c r="I11" s="80" t="s">
        <v>3</v>
      </c>
      <c r="J11" s="81"/>
      <c r="K11" s="82"/>
    </row>
    <row r="12" spans="1:19" s="4" customFormat="1" ht="19.5" customHeight="1" x14ac:dyDescent="0.3">
      <c r="A12" s="6" t="s">
        <v>32</v>
      </c>
      <c r="B12" s="83" t="e">
        <f>SUM(D30:D31)/D17</f>
        <v>#DIV/0!</v>
      </c>
      <c r="C12" s="4" t="s">
        <v>33</v>
      </c>
      <c r="D12" s="4" t="e">
        <f>IF(B12&lt;=15,"OK","STOP, Sumbit a DEQ-8 Plan")</f>
        <v>#DIV/0!</v>
      </c>
      <c r="H12" s="4" t="s">
        <v>5</v>
      </c>
      <c r="Q12" s="50"/>
      <c r="R12" s="50"/>
      <c r="S12" s="50"/>
    </row>
    <row r="13" spans="1:19" s="4" customFormat="1" ht="19.5" customHeight="1" x14ac:dyDescent="0.3">
      <c r="A13" s="6" t="s">
        <v>36</v>
      </c>
      <c r="B13" s="7"/>
      <c r="D13" s="4" t="str">
        <f>IF(B13="No","OK","STOP, Sumbit a DEQ-8 Plan")</f>
        <v>STOP, Sumbit a DEQ-8 Plan</v>
      </c>
      <c r="Q13" s="50"/>
      <c r="R13" s="50"/>
      <c r="S13" s="50"/>
    </row>
    <row r="14" spans="1:19" s="4" customFormat="1" ht="19.5" customHeight="1" x14ac:dyDescent="0.3">
      <c r="J14" s="5"/>
      <c r="K14" s="5"/>
      <c r="L14" s="5"/>
      <c r="M14" s="5"/>
      <c r="N14" s="5"/>
      <c r="O14" s="5"/>
      <c r="R14" s="64"/>
      <c r="S14" s="64"/>
    </row>
    <row r="15" spans="1:19" s="4" customFormat="1" ht="19.5" customHeight="1" x14ac:dyDescent="0.3">
      <c r="A15" s="51" t="s">
        <v>31</v>
      </c>
      <c r="B15" s="7"/>
      <c r="C15" s="4" t="s">
        <v>7</v>
      </c>
      <c r="H15" s="49"/>
      <c r="I15" s="5"/>
      <c r="J15" s="5"/>
      <c r="K15" s="5"/>
      <c r="L15" s="5"/>
      <c r="M15" s="5"/>
      <c r="N15" s="5"/>
      <c r="O15" s="5"/>
      <c r="P15" s="49"/>
      <c r="Q15" s="5"/>
      <c r="R15" s="5"/>
      <c r="S15" s="5"/>
    </row>
    <row r="16" spans="1:19" s="4" customFormat="1" ht="19.5" customHeight="1" x14ac:dyDescent="0.3">
      <c r="H16" s="49"/>
      <c r="I16" s="5"/>
      <c r="J16" s="5"/>
      <c r="K16" s="5"/>
      <c r="L16" s="5"/>
      <c r="M16" s="5"/>
      <c r="N16" s="5"/>
      <c r="O16" s="5"/>
      <c r="P16" s="49"/>
      <c r="Q16" s="5"/>
      <c r="R16" s="5"/>
      <c r="S16" s="5"/>
    </row>
    <row r="17" spans="1:19" s="4" customFormat="1" ht="19.5" customHeight="1" x14ac:dyDescent="0.3">
      <c r="A17" s="51" t="s">
        <v>13</v>
      </c>
      <c r="B17" s="7"/>
      <c r="C17" s="4" t="s">
        <v>29</v>
      </c>
      <c r="D17" s="45">
        <f>B17*43560</f>
        <v>0</v>
      </c>
      <c r="E17" s="46" t="s">
        <v>26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19" s="44" customFormat="1" ht="19.5" customHeight="1" x14ac:dyDescent="0.3">
      <c r="A18" s="43"/>
      <c r="B18" s="32"/>
      <c r="D18" s="32"/>
      <c r="E18" s="32"/>
      <c r="R18" s="32"/>
      <c r="S18" s="32"/>
    </row>
    <row r="19" spans="1:19" s="44" customFormat="1" ht="19.5" customHeight="1" thickBot="1" x14ac:dyDescent="0.35">
      <c r="A19" s="43"/>
      <c r="B19" s="32"/>
      <c r="D19" s="32"/>
      <c r="R19" s="32"/>
      <c r="S19" s="32"/>
    </row>
    <row r="20" spans="1:19" s="4" customFormat="1" ht="19.5" customHeight="1" x14ac:dyDescent="0.3">
      <c r="F20" s="58" t="s">
        <v>8</v>
      </c>
      <c r="G20" s="59"/>
      <c r="H20" s="60"/>
      <c r="M20" s="5"/>
    </row>
    <row r="21" spans="1:19" s="4" customFormat="1" ht="19.5" customHeight="1" thickBot="1" x14ac:dyDescent="0.35">
      <c r="A21" s="53" t="s">
        <v>16</v>
      </c>
      <c r="B21" s="53"/>
      <c r="C21" s="53"/>
      <c r="D21" s="53"/>
      <c r="E21" s="54"/>
      <c r="F21" s="61" t="s">
        <v>19</v>
      </c>
      <c r="G21" s="62"/>
      <c r="H21" s="63"/>
      <c r="M21" s="5"/>
    </row>
    <row r="22" spans="1:19" s="4" customFormat="1" ht="19.5" customHeight="1" x14ac:dyDescent="0.3">
      <c r="A22" s="6" t="s">
        <v>22</v>
      </c>
      <c r="B22" s="4">
        <f>D22/43560</f>
        <v>0</v>
      </c>
      <c r="C22" s="4" t="s">
        <v>6</v>
      </c>
      <c r="D22" s="7">
        <v>0</v>
      </c>
      <c r="E22" s="4" t="s">
        <v>26</v>
      </c>
      <c r="F22" s="11" t="s">
        <v>20</v>
      </c>
      <c r="G22" s="5">
        <f>H8*($B$15/12)*D22</f>
        <v>0</v>
      </c>
      <c r="H22" s="12" t="s">
        <v>27</v>
      </c>
      <c r="M22" s="5"/>
    </row>
    <row r="23" spans="1:19" s="4" customFormat="1" ht="19.5" customHeight="1" x14ac:dyDescent="0.3">
      <c r="A23" s="6" t="s">
        <v>10</v>
      </c>
      <c r="B23" s="4">
        <f t="shared" ref="B23:B25" si="0">D23/43560</f>
        <v>0</v>
      </c>
      <c r="C23" s="4" t="s">
        <v>6</v>
      </c>
      <c r="D23" s="7">
        <v>0</v>
      </c>
      <c r="E23" s="4" t="s">
        <v>26</v>
      </c>
      <c r="F23" s="11" t="s">
        <v>20</v>
      </c>
      <c r="G23" s="5">
        <f>H9*($B$15/12)*D23</f>
        <v>0</v>
      </c>
      <c r="H23" s="12" t="s">
        <v>27</v>
      </c>
      <c r="M23" s="5"/>
    </row>
    <row r="24" spans="1:19" s="4" customFormat="1" ht="19.5" customHeight="1" x14ac:dyDescent="0.3">
      <c r="A24" s="6" t="s">
        <v>12</v>
      </c>
      <c r="B24" s="4">
        <f t="shared" si="0"/>
        <v>0</v>
      </c>
      <c r="C24" s="4" t="s">
        <v>6</v>
      </c>
      <c r="D24" s="7">
        <v>0</v>
      </c>
      <c r="E24" s="4" t="s">
        <v>26</v>
      </c>
      <c r="F24" s="11" t="s">
        <v>20</v>
      </c>
      <c r="G24" s="5">
        <f>H10*($B$15/12)*D24</f>
        <v>0</v>
      </c>
      <c r="H24" s="12" t="s">
        <v>27</v>
      </c>
      <c r="M24" s="5"/>
    </row>
    <row r="25" spans="1:19" s="4" customFormat="1" ht="19.5" customHeight="1" x14ac:dyDescent="0.3">
      <c r="A25" s="13" t="s">
        <v>11</v>
      </c>
      <c r="B25" s="14">
        <f t="shared" si="0"/>
        <v>0</v>
      </c>
      <c r="C25" s="14" t="s">
        <v>6</v>
      </c>
      <c r="D25" s="41">
        <f>D17-D24-D23-D22</f>
        <v>0</v>
      </c>
      <c r="E25" s="14" t="s">
        <v>26</v>
      </c>
      <c r="F25" s="15" t="s">
        <v>20</v>
      </c>
      <c r="G25" s="5">
        <f>H11*($B$15/12)*D25</f>
        <v>0</v>
      </c>
      <c r="H25" s="16" t="s">
        <v>27</v>
      </c>
      <c r="M25" s="5"/>
    </row>
    <row r="26" spans="1:19" s="4" customFormat="1" ht="19.5" customHeight="1" x14ac:dyDescent="0.35">
      <c r="A26" s="17" t="s">
        <v>18</v>
      </c>
      <c r="B26" s="18">
        <f>SUM(B22:B25)</f>
        <v>0</v>
      </c>
      <c r="C26" s="18" t="s">
        <v>6</v>
      </c>
      <c r="D26" s="18">
        <f>SUM(D22:D25)</f>
        <v>0</v>
      </c>
      <c r="E26" s="19" t="s">
        <v>26</v>
      </c>
      <c r="F26" s="20" t="s">
        <v>28</v>
      </c>
      <c r="G26" s="47">
        <f>SUM(G22:G25)</f>
        <v>0</v>
      </c>
      <c r="H26" s="21" t="s">
        <v>27</v>
      </c>
      <c r="M26" s="5"/>
    </row>
    <row r="27" spans="1:19" s="4" customFormat="1" ht="19.5" customHeight="1" thickBot="1" x14ac:dyDescent="0.35">
      <c r="A27" s="6"/>
      <c r="F27" s="22"/>
      <c r="G27" s="24"/>
      <c r="H27" s="23"/>
      <c r="M27" s="5"/>
    </row>
    <row r="28" spans="1:19" s="4" customFormat="1" ht="19.5" customHeight="1" x14ac:dyDescent="0.3">
      <c r="A28" s="6"/>
      <c r="F28" s="58" t="s">
        <v>8</v>
      </c>
      <c r="G28" s="59"/>
      <c r="H28" s="60"/>
      <c r="M28" s="5"/>
    </row>
    <row r="29" spans="1:19" s="4" customFormat="1" ht="19.5" customHeight="1" thickBot="1" x14ac:dyDescent="0.35">
      <c r="A29" s="53" t="s">
        <v>17</v>
      </c>
      <c r="B29" s="53"/>
      <c r="C29" s="53"/>
      <c r="D29" s="53"/>
      <c r="E29" s="54"/>
      <c r="F29" s="61" t="s">
        <v>19</v>
      </c>
      <c r="G29" s="62"/>
      <c r="H29" s="63"/>
      <c r="M29" s="5"/>
    </row>
    <row r="30" spans="1:19" s="4" customFormat="1" ht="19.5" customHeight="1" x14ac:dyDescent="0.3">
      <c r="A30" s="6" t="s">
        <v>22</v>
      </c>
      <c r="B30" s="4">
        <f>D30/43560</f>
        <v>0</v>
      </c>
      <c r="C30" s="4" t="s">
        <v>6</v>
      </c>
      <c r="D30" s="7"/>
      <c r="E30" s="4" t="s">
        <v>26</v>
      </c>
      <c r="F30" s="11" t="s">
        <v>20</v>
      </c>
      <c r="G30" s="5">
        <f>H8*($B$15/12)*D30</f>
        <v>0</v>
      </c>
      <c r="H30" s="12" t="s">
        <v>27</v>
      </c>
      <c r="M30" s="5"/>
    </row>
    <row r="31" spans="1:19" s="4" customFormat="1" ht="19.5" customHeight="1" x14ac:dyDescent="0.3">
      <c r="A31" s="6" t="s">
        <v>10</v>
      </c>
      <c r="B31" s="4">
        <f t="shared" ref="B31" si="1">D31/43560</f>
        <v>0</v>
      </c>
      <c r="C31" s="4" t="s">
        <v>6</v>
      </c>
      <c r="D31" s="7"/>
      <c r="E31" s="4" t="s">
        <v>26</v>
      </c>
      <c r="F31" s="11" t="s">
        <v>20</v>
      </c>
      <c r="G31" s="5">
        <f>H9*($B$15/12)*D31</f>
        <v>0</v>
      </c>
      <c r="H31" s="12" t="s">
        <v>27</v>
      </c>
      <c r="M31" s="5"/>
    </row>
    <row r="32" spans="1:19" s="4" customFormat="1" ht="19.5" customHeight="1" x14ac:dyDescent="0.3">
      <c r="A32" s="6" t="s">
        <v>12</v>
      </c>
      <c r="B32" s="4">
        <f>D32/43560</f>
        <v>0</v>
      </c>
      <c r="C32" s="4" t="s">
        <v>6</v>
      </c>
      <c r="D32" s="7"/>
      <c r="E32" s="4" t="s">
        <v>26</v>
      </c>
      <c r="F32" s="11" t="s">
        <v>20</v>
      </c>
      <c r="G32" s="5">
        <f>H10*($B$15/12)*D32</f>
        <v>0</v>
      </c>
      <c r="H32" s="12" t="s">
        <v>27</v>
      </c>
      <c r="M32" s="5"/>
    </row>
    <row r="33" spans="1:19" s="4" customFormat="1" ht="19.5" customHeight="1" x14ac:dyDescent="0.3">
      <c r="A33" s="13" t="s">
        <v>11</v>
      </c>
      <c r="B33" s="14">
        <f>D33/43560</f>
        <v>0</v>
      </c>
      <c r="C33" s="14" t="s">
        <v>6</v>
      </c>
      <c r="D33" s="14">
        <f>D17-D32-D31-D30</f>
        <v>0</v>
      </c>
      <c r="E33" s="14" t="s">
        <v>26</v>
      </c>
      <c r="F33" s="15" t="s">
        <v>20</v>
      </c>
      <c r="G33" s="5">
        <f>H11*($B$15/12)*D33</f>
        <v>0</v>
      </c>
      <c r="H33" s="16" t="s">
        <v>27</v>
      </c>
      <c r="M33" s="5"/>
    </row>
    <row r="34" spans="1:19" s="4" customFormat="1" ht="19.5" customHeight="1" thickBot="1" x14ac:dyDescent="0.4">
      <c r="A34" s="25" t="s">
        <v>18</v>
      </c>
      <c r="B34" s="26">
        <f>SUM(B30:B33)</f>
        <v>0</v>
      </c>
      <c r="C34" s="26" t="s">
        <v>6</v>
      </c>
      <c r="D34" s="26">
        <f>SUM(D30:D33)</f>
        <v>0</v>
      </c>
      <c r="E34" s="27" t="s">
        <v>26</v>
      </c>
      <c r="F34" s="28" t="s">
        <v>28</v>
      </c>
      <c r="G34" s="48">
        <f>SUM(G30:G33)</f>
        <v>0</v>
      </c>
      <c r="H34" s="29" t="s">
        <v>27</v>
      </c>
      <c r="M34" s="5"/>
    </row>
    <row r="35" spans="1:19" s="4" customFormat="1" ht="19.5" customHeight="1" x14ac:dyDescent="0.3">
      <c r="A35" s="30"/>
      <c r="B35" s="5"/>
      <c r="C35" s="5"/>
      <c r="D35" s="5"/>
      <c r="E35" s="5"/>
      <c r="F35" s="36"/>
      <c r="G35" s="37"/>
      <c r="H35" s="38"/>
      <c r="M35" s="5"/>
    </row>
    <row r="36" spans="1:19" s="4" customFormat="1" ht="19.5" customHeight="1" thickBot="1" x14ac:dyDescent="0.35">
      <c r="A36" s="55" t="s">
        <v>93</v>
      </c>
      <c r="B36" s="55"/>
      <c r="C36" s="55"/>
      <c r="D36" s="55"/>
      <c r="E36" s="56"/>
      <c r="F36" s="33" t="s">
        <v>21</v>
      </c>
      <c r="G36" s="48">
        <f>G34-G26</f>
        <v>0</v>
      </c>
      <c r="H36" s="29" t="s">
        <v>27</v>
      </c>
      <c r="M36" s="5"/>
    </row>
    <row r="37" spans="1:19" s="4" customFormat="1" ht="19.5" customHeight="1" x14ac:dyDescent="0.3">
      <c r="A37" s="34"/>
      <c r="B37" s="34"/>
      <c r="C37" s="34"/>
      <c r="D37" s="34"/>
      <c r="E37" s="34"/>
      <c r="F37" s="35"/>
      <c r="G37" s="31"/>
      <c r="H37" s="32"/>
      <c r="I37" s="35"/>
      <c r="J37" s="31"/>
      <c r="K37" s="32"/>
      <c r="L37" s="35"/>
      <c r="M37" s="31"/>
      <c r="N37" s="32"/>
      <c r="S37" s="5"/>
    </row>
    <row r="38" spans="1:19" s="4" customFormat="1" ht="19.5" customHeight="1" x14ac:dyDescent="0.3">
      <c r="A38" s="39" t="s">
        <v>23</v>
      </c>
      <c r="B38" s="40"/>
      <c r="S38" s="5"/>
    </row>
    <row r="39" spans="1:19" s="4" customFormat="1" ht="18.75" x14ac:dyDescent="0.3">
      <c r="C39" s="5"/>
      <c r="S39" s="5"/>
    </row>
    <row r="40" spans="1:19" s="4" customFormat="1" ht="18.75" x14ac:dyDescent="0.3">
      <c r="A40" s="5"/>
      <c r="B40" s="5"/>
      <c r="C40" s="5"/>
      <c r="S40" s="5"/>
    </row>
    <row r="41" spans="1:19" x14ac:dyDescent="0.25">
      <c r="A41" s="2"/>
      <c r="B41" s="2"/>
      <c r="C41" s="2"/>
    </row>
    <row r="42" spans="1:19" x14ac:dyDescent="0.25">
      <c r="A42" s="52"/>
      <c r="B42" s="52"/>
      <c r="C42" s="52"/>
    </row>
    <row r="43" spans="1:19" x14ac:dyDescent="0.25">
      <c r="A43" s="2"/>
      <c r="B43" s="2"/>
      <c r="C43" s="2"/>
    </row>
    <row r="44" spans="1:19" x14ac:dyDescent="0.25">
      <c r="A44" s="2"/>
      <c r="B44" s="2"/>
      <c r="C44" s="2"/>
    </row>
  </sheetData>
  <mergeCells count="17">
    <mergeCell ref="F28:H28"/>
    <mergeCell ref="F29:H29"/>
    <mergeCell ref="R14:S14"/>
    <mergeCell ref="A1:N4"/>
    <mergeCell ref="F20:H20"/>
    <mergeCell ref="F21:H21"/>
    <mergeCell ref="H7:K7"/>
    <mergeCell ref="I8:K8"/>
    <mergeCell ref="I9:K9"/>
    <mergeCell ref="I10:K10"/>
    <mergeCell ref="I11:K11"/>
    <mergeCell ref="B8:D8"/>
    <mergeCell ref="A42:C42"/>
    <mergeCell ref="A21:E21"/>
    <mergeCell ref="A29:E29"/>
    <mergeCell ref="A36:E36"/>
    <mergeCell ref="B6:D6"/>
  </mergeCells>
  <pageMargins left="0.7" right="0.7" top="0.75" bottom="0.75" header="0.3" footer="0.3"/>
  <pageSetup scale="6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Sheet1!$B$2:$B$3</xm:f>
          </x14:formula1>
          <xm:sqref>B13</xm:sqref>
        </x14:dataValidation>
        <x14:dataValidation type="list" allowBlank="1" showInputMessage="1" showErrorMessage="1">
          <x14:formula1>
            <xm:f>Sheet1!$D$2:$D$57</xm:f>
          </x14:formula1>
          <xm:sqref>B8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57"/>
  <sheetViews>
    <sheetView topLeftCell="A21" workbookViewId="0">
      <selection activeCell="D53" sqref="D53"/>
    </sheetView>
  </sheetViews>
  <sheetFormatPr defaultRowHeight="15" x14ac:dyDescent="0.25"/>
  <sheetData>
    <row r="2" spans="2:4" x14ac:dyDescent="0.25">
      <c r="B2" t="s">
        <v>34</v>
      </c>
      <c r="D2" t="s">
        <v>37</v>
      </c>
    </row>
    <row r="3" spans="2:4" x14ac:dyDescent="0.25">
      <c r="B3" t="s">
        <v>35</v>
      </c>
      <c r="D3" t="s">
        <v>38</v>
      </c>
    </row>
    <row r="4" spans="2:4" x14ac:dyDescent="0.25">
      <c r="D4" t="s">
        <v>39</v>
      </c>
    </row>
    <row r="5" spans="2:4" x14ac:dyDescent="0.25">
      <c r="D5" t="s">
        <v>41</v>
      </c>
    </row>
    <row r="6" spans="2:4" x14ac:dyDescent="0.25">
      <c r="D6" t="s">
        <v>42</v>
      </c>
    </row>
    <row r="7" spans="2:4" x14ac:dyDescent="0.25">
      <c r="D7" t="s">
        <v>43</v>
      </c>
    </row>
    <row r="8" spans="2:4" x14ac:dyDescent="0.25">
      <c r="D8" t="s">
        <v>45</v>
      </c>
    </row>
    <row r="9" spans="2:4" x14ac:dyDescent="0.25">
      <c r="D9" t="s">
        <v>40</v>
      </c>
    </row>
    <row r="10" spans="2:4" x14ac:dyDescent="0.25">
      <c r="D10" t="s">
        <v>46</v>
      </c>
    </row>
    <row r="11" spans="2:4" x14ac:dyDescent="0.25">
      <c r="D11" t="s">
        <v>47</v>
      </c>
    </row>
    <row r="12" spans="2:4" x14ac:dyDescent="0.25">
      <c r="D12" t="s">
        <v>48</v>
      </c>
    </row>
    <row r="13" spans="2:4" x14ac:dyDescent="0.25">
      <c r="D13" t="s">
        <v>49</v>
      </c>
    </row>
    <row r="14" spans="2:4" x14ac:dyDescent="0.25">
      <c r="D14" t="s">
        <v>44</v>
      </c>
    </row>
    <row r="15" spans="2:4" x14ac:dyDescent="0.25">
      <c r="D15" t="s">
        <v>50</v>
      </c>
    </row>
    <row r="16" spans="2:4" x14ac:dyDescent="0.25">
      <c r="D16" t="s">
        <v>51</v>
      </c>
    </row>
    <row r="17" spans="4:4" x14ac:dyDescent="0.25">
      <c r="D17" t="s">
        <v>53</v>
      </c>
    </row>
    <row r="18" spans="4:4" x14ac:dyDescent="0.25">
      <c r="D18" t="s">
        <v>54</v>
      </c>
    </row>
    <row r="19" spans="4:4" x14ac:dyDescent="0.25">
      <c r="D19" t="s">
        <v>55</v>
      </c>
    </row>
    <row r="20" spans="4:4" x14ac:dyDescent="0.25">
      <c r="D20" t="s">
        <v>57</v>
      </c>
    </row>
    <row r="21" spans="4:4" x14ac:dyDescent="0.25">
      <c r="D21" t="s">
        <v>58</v>
      </c>
    </row>
    <row r="22" spans="4:4" x14ac:dyDescent="0.25">
      <c r="D22" t="s">
        <v>59</v>
      </c>
    </row>
    <row r="23" spans="4:4" x14ac:dyDescent="0.25">
      <c r="D23" t="s">
        <v>60</v>
      </c>
    </row>
    <row r="24" spans="4:4" x14ac:dyDescent="0.25">
      <c r="D24" t="s">
        <v>61</v>
      </c>
    </row>
    <row r="25" spans="4:4" x14ac:dyDescent="0.25">
      <c r="D25" t="s">
        <v>62</v>
      </c>
    </row>
    <row r="26" spans="4:4" x14ac:dyDescent="0.25">
      <c r="D26" t="s">
        <v>63</v>
      </c>
    </row>
    <row r="27" spans="4:4" x14ac:dyDescent="0.25">
      <c r="D27" t="s">
        <v>64</v>
      </c>
    </row>
    <row r="28" spans="4:4" x14ac:dyDescent="0.25">
      <c r="D28" t="s">
        <v>65</v>
      </c>
    </row>
    <row r="29" spans="4:4" x14ac:dyDescent="0.25">
      <c r="D29" t="s">
        <v>66</v>
      </c>
    </row>
    <row r="30" spans="4:4" x14ac:dyDescent="0.25">
      <c r="D30" t="s">
        <v>67</v>
      </c>
    </row>
    <row r="31" spans="4:4" x14ac:dyDescent="0.25">
      <c r="D31" t="s">
        <v>68</v>
      </c>
    </row>
    <row r="32" spans="4:4" x14ac:dyDescent="0.25">
      <c r="D32" t="s">
        <v>69</v>
      </c>
    </row>
    <row r="33" spans="4:4" x14ac:dyDescent="0.25">
      <c r="D33" t="s">
        <v>52</v>
      </c>
    </row>
    <row r="34" spans="4:4" x14ac:dyDescent="0.25">
      <c r="D34" t="s">
        <v>70</v>
      </c>
    </row>
    <row r="35" spans="4:4" x14ac:dyDescent="0.25">
      <c r="D35" t="s">
        <v>71</v>
      </c>
    </row>
    <row r="36" spans="4:4" x14ac:dyDescent="0.25">
      <c r="D36" t="s">
        <v>72</v>
      </c>
    </row>
    <row r="37" spans="4:4" x14ac:dyDescent="0.25">
      <c r="D37" t="s">
        <v>73</v>
      </c>
    </row>
    <row r="38" spans="4:4" x14ac:dyDescent="0.25">
      <c r="D38" t="s">
        <v>74</v>
      </c>
    </row>
    <row r="39" spans="4:4" x14ac:dyDescent="0.25">
      <c r="D39" t="s">
        <v>75</v>
      </c>
    </row>
    <row r="40" spans="4:4" x14ac:dyDescent="0.25">
      <c r="D40" t="s">
        <v>76</v>
      </c>
    </row>
    <row r="41" spans="4:4" x14ac:dyDescent="0.25">
      <c r="D41" t="s">
        <v>77</v>
      </c>
    </row>
    <row r="42" spans="4:4" x14ac:dyDescent="0.25">
      <c r="D42" t="s">
        <v>78</v>
      </c>
    </row>
    <row r="43" spans="4:4" x14ac:dyDescent="0.25">
      <c r="D43" t="s">
        <v>79</v>
      </c>
    </row>
    <row r="44" spans="4:4" x14ac:dyDescent="0.25">
      <c r="D44" t="s">
        <v>80</v>
      </c>
    </row>
    <row r="45" spans="4:4" x14ac:dyDescent="0.25">
      <c r="D45" t="s">
        <v>82</v>
      </c>
    </row>
    <row r="46" spans="4:4" x14ac:dyDescent="0.25">
      <c r="D46" t="s">
        <v>83</v>
      </c>
    </row>
    <row r="47" spans="4:4" x14ac:dyDescent="0.25">
      <c r="D47" t="s">
        <v>81</v>
      </c>
    </row>
    <row r="48" spans="4:4" x14ac:dyDescent="0.25">
      <c r="D48" t="s">
        <v>85</v>
      </c>
    </row>
    <row r="49" spans="4:4" x14ac:dyDescent="0.25">
      <c r="D49" t="s">
        <v>86</v>
      </c>
    </row>
    <row r="50" spans="4:4" x14ac:dyDescent="0.25">
      <c r="D50" t="s">
        <v>87</v>
      </c>
    </row>
    <row r="51" spans="4:4" x14ac:dyDescent="0.25">
      <c r="D51" t="s">
        <v>56</v>
      </c>
    </row>
    <row r="52" spans="4:4" x14ac:dyDescent="0.25">
      <c r="D52" t="s">
        <v>88</v>
      </c>
    </row>
    <row r="53" spans="4:4" x14ac:dyDescent="0.25">
      <c r="D53" t="s">
        <v>89</v>
      </c>
    </row>
    <row r="54" spans="4:4" x14ac:dyDescent="0.25">
      <c r="D54" t="s">
        <v>84</v>
      </c>
    </row>
    <row r="55" spans="4:4" x14ac:dyDescent="0.25">
      <c r="D55" t="s">
        <v>90</v>
      </c>
    </row>
    <row r="56" spans="4:4" x14ac:dyDescent="0.25">
      <c r="D56" t="s">
        <v>91</v>
      </c>
    </row>
    <row r="57" spans="4:4" x14ac:dyDescent="0.25">
      <c r="D57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Storm Water</vt:lpstr>
      <vt:lpstr>Sheet1</vt:lpstr>
      <vt:lpstr>'Storm Water'!Print_Area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Kroon, Ashley</dc:creator>
  <cp:lastModifiedBy>Kroon, Ashley</cp:lastModifiedBy>
  <cp:lastPrinted>2016-09-19T17:58:24Z</cp:lastPrinted>
  <dcterms:created xsi:type="dcterms:W3CDTF">2015-12-16T17:40:43Z</dcterms:created>
  <dcterms:modified xsi:type="dcterms:W3CDTF">2017-02-15T15:54:07Z</dcterms:modified>
</cp:coreProperties>
</file>